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" windowWidth="11352" windowHeight="8448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26" i="1" l="1"/>
  <c r="D26" i="1"/>
  <c r="C26" i="1"/>
  <c r="G22" i="1" l="1"/>
  <c r="G13" i="1"/>
  <c r="F17" i="1" l="1"/>
  <c r="D17" i="1"/>
  <c r="C17" i="1"/>
  <c r="G19" i="1"/>
  <c r="E19" i="1"/>
  <c r="F48" i="1" l="1"/>
  <c r="F46" i="1"/>
  <c r="F44" i="1"/>
  <c r="F40" i="1"/>
  <c r="F36" i="1"/>
  <c r="F34" i="1"/>
  <c r="F27" i="1"/>
  <c r="F20" i="1"/>
  <c r="F11" i="1"/>
  <c r="F10" i="1" l="1"/>
  <c r="E25" i="1"/>
  <c r="G25" i="1"/>
  <c r="F9" i="1" l="1"/>
  <c r="E22" i="1"/>
  <c r="E13" i="1"/>
  <c r="G31" i="1" l="1"/>
  <c r="E31" i="1"/>
  <c r="E41" i="1" l="1"/>
  <c r="E42" i="1"/>
  <c r="G42" i="1" s="1"/>
  <c r="E43" i="1"/>
  <c r="G43" i="1" s="1"/>
  <c r="E35" i="1"/>
  <c r="D34" i="1"/>
  <c r="C34" i="1"/>
  <c r="D40" i="1"/>
  <c r="C40" i="1"/>
  <c r="D44" i="1"/>
  <c r="C44" i="1"/>
  <c r="D48" i="1"/>
  <c r="C48" i="1"/>
  <c r="E34" i="1" l="1"/>
  <c r="G35" i="1"/>
  <c r="G34" i="1"/>
  <c r="D20" i="1" l="1"/>
  <c r="D11" i="1"/>
  <c r="G24" i="1"/>
  <c r="C20" i="1"/>
  <c r="C11" i="1"/>
  <c r="D36" i="1"/>
  <c r="E37" i="1"/>
  <c r="D46" i="1"/>
  <c r="C46" i="1"/>
  <c r="C36" i="1"/>
  <c r="E49" i="1"/>
  <c r="E48" i="1"/>
  <c r="E47" i="1"/>
  <c r="E45" i="1"/>
  <c r="E44" i="1"/>
  <c r="E39" i="1"/>
  <c r="E38" i="1"/>
  <c r="E33" i="1"/>
  <c r="E32" i="1"/>
  <c r="E30" i="1"/>
  <c r="E29" i="1"/>
  <c r="E28" i="1"/>
  <c r="D27" i="1"/>
  <c r="C27" i="1"/>
  <c r="G44" i="1"/>
  <c r="G49" i="1"/>
  <c r="G48" i="1"/>
  <c r="G47" i="1"/>
  <c r="G45" i="1"/>
  <c r="G41" i="1"/>
  <c r="G39" i="1"/>
  <c r="G38" i="1"/>
  <c r="G33" i="1"/>
  <c r="G32" i="1"/>
  <c r="G30" i="1"/>
  <c r="G29" i="1"/>
  <c r="G28" i="1"/>
  <c r="G23" i="1"/>
  <c r="G21" i="1"/>
  <c r="G18" i="1"/>
  <c r="G16" i="1"/>
  <c r="G15" i="1"/>
  <c r="G14" i="1"/>
  <c r="G12" i="1"/>
  <c r="E24" i="1"/>
  <c r="E23" i="1"/>
  <c r="E21" i="1"/>
  <c r="E18" i="1"/>
  <c r="E16" i="1"/>
  <c r="E15" i="1"/>
  <c r="E14" i="1"/>
  <c r="E12" i="1"/>
  <c r="C10" i="1" l="1"/>
  <c r="D10" i="1"/>
  <c r="E20" i="1"/>
  <c r="G17" i="1"/>
  <c r="G20" i="1"/>
  <c r="G11" i="1"/>
  <c r="E17" i="1"/>
  <c r="E11" i="1"/>
  <c r="G36" i="1"/>
  <c r="G40" i="1"/>
  <c r="E40" i="1"/>
  <c r="G46" i="1"/>
  <c r="E46" i="1"/>
  <c r="E36" i="1"/>
  <c r="G27" i="1"/>
  <c r="E27" i="1"/>
  <c r="D9" i="1" l="1"/>
  <c r="C9" i="1"/>
  <c r="E10" i="1"/>
  <c r="G9" i="1"/>
  <c r="G10" i="1"/>
  <c r="E9" i="1"/>
  <c r="E26" i="1" l="1"/>
  <c r="G26" i="1"/>
</calcChain>
</file>

<file path=xl/sharedStrings.xml><?xml version="1.0" encoding="utf-8"?>
<sst xmlns="http://schemas.openxmlformats.org/spreadsheetml/2006/main" count="90" uniqueCount="90">
  <si>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</si>
  <si>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</si>
  <si>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</si>
  <si>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</si>
  <si>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</si>
  <si>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</si>
  <si>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</si>
  <si>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РАСХОДЫ</t>
  </si>
  <si>
    <t>Общегосударственные вопросы</t>
  </si>
  <si>
    <t>Национальная экономика</t>
  </si>
  <si>
    <t>Жилищно-коммунальное хозяйство</t>
  </si>
  <si>
    <t>Социальная политика</t>
  </si>
  <si>
    <t>05 00</t>
  </si>
  <si>
    <t>04 00</t>
  </si>
  <si>
    <t>01 00</t>
  </si>
  <si>
    <t>08 00</t>
  </si>
  <si>
    <t>Физическая культура и спорт</t>
  </si>
  <si>
    <t xml:space="preserve">Культура </t>
  </si>
  <si>
    <t>Налоги на совокупный доход</t>
  </si>
  <si>
    <t>Государственная пошлина</t>
  </si>
  <si>
    <t>01 04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</si>
  <si>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</si>
  <si>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01 06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</si>
  <si>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</si>
  <si>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01 13</t>
  </si>
  <si>
    <t>Другие общегосударственные вопросы</t>
  </si>
  <si>
    <t>04 09</t>
  </si>
  <si>
    <t>Дорожное хозяйство(дорожные фонды)</t>
  </si>
  <si>
    <t>04 12</t>
  </si>
  <si>
    <t>Другие вопросы в области национальной экономики</t>
  </si>
  <si>
    <t>05 01</t>
  </si>
  <si>
    <t>Культура и кинематография</t>
  </si>
  <si>
    <t>08 01</t>
  </si>
  <si>
    <t>Пенсионное обеспечение</t>
  </si>
  <si>
    <t>Массовый спорт</t>
  </si>
  <si>
    <t>01 11</t>
  </si>
  <si>
    <t>Резервный фонд</t>
  </si>
  <si>
    <t>Жилищное хозяйство</t>
  </si>
  <si>
    <t>01 02</t>
  </si>
  <si>
    <t>Функционирование высшего должностного лица субъекта Российской Федерации и муниципального образования</t>
  </si>
  <si>
    <t>04 06</t>
  </si>
  <si>
    <t>Водные ресурсы</t>
  </si>
  <si>
    <t>1 06 00000 00 0000 000</t>
  </si>
  <si>
    <t>1 01 00000 00 0000 000</t>
  </si>
  <si>
    <t>1 00 00000 00 0000 000</t>
  </si>
  <si>
    <t>1 08 00000 00 0000 000</t>
  </si>
  <si>
    <t>1 11 00000 00 0000 000</t>
  </si>
  <si>
    <t>Налоги на имущество</t>
  </si>
  <si>
    <t xml:space="preserve">Дотация бюджетам сельских поселений на выравнивание бюджетной обеспеченности </t>
  </si>
  <si>
    <t>Субвенции бюджетам сельских поселений</t>
  </si>
  <si>
    <t xml:space="preserve">Прочие межбюджетные трансферты, передаваемые бюджетам сельских поселений </t>
  </si>
  <si>
    <t>Национальная оборона</t>
  </si>
  <si>
    <t>Мобилизационная и вневойсковая подготовка</t>
  </si>
  <si>
    <t>Коммунальное хозяйство</t>
  </si>
  <si>
    <t>Благоустройство</t>
  </si>
  <si>
    <t>01 07</t>
  </si>
  <si>
    <t>Обеспечение проведения выборов и референдумов</t>
  </si>
  <si>
    <t>02 00</t>
  </si>
  <si>
    <t>02 03</t>
  </si>
  <si>
    <t>05 03</t>
  </si>
  <si>
    <t>05 02</t>
  </si>
  <si>
    <t>10 00</t>
  </si>
  <si>
    <t>10 01</t>
  </si>
  <si>
    <t>11 02</t>
  </si>
  <si>
    <t>1 05 00000 00 0000 000</t>
  </si>
  <si>
    <t>Доходы от уплаты акцизов, подлежащие распределению в консолидированные бюджеты субъектов Российской Федерации</t>
  </si>
  <si>
    <t>1 03 00000 00 0000 000</t>
  </si>
  <si>
    <t>Субсидии бюджетам сельских поселений</t>
  </si>
  <si>
    <t>2 02 20000 00 0000 150</t>
  </si>
  <si>
    <t>11 00</t>
  </si>
  <si>
    <t>2 04 05000 10 0000 150</t>
  </si>
  <si>
    <t>2 00 00000 00 0000 150</t>
  </si>
  <si>
    <t>2 02 15001 00 0000 150</t>
  </si>
  <si>
    <t>2 02 30000 00 0000 150</t>
  </si>
  <si>
    <t>2 02 40000 00 0000 150</t>
  </si>
  <si>
    <t>Безвозмездные поступления от негосударственных организаций в бюджеты сельских поселений</t>
  </si>
  <si>
    <t>Сведения</t>
  </si>
  <si>
    <t>(тыс. рублей)</t>
  </si>
  <si>
    <t>Инициативные платежи, зачисляемые в бюджеты сельских поселений</t>
  </si>
  <si>
    <t xml:space="preserve">1 17 15030 10 0000 150  </t>
  </si>
  <si>
    <t>код бюджетной классификации</t>
  </si>
  <si>
    <t xml:space="preserve">Наименование </t>
  </si>
  <si>
    <t>на 1 июля 2023 года</t>
  </si>
  <si>
    <t>Утвержденные бюджетные назначения</t>
  </si>
  <si>
    <t>Исполнение</t>
  </si>
  <si>
    <t>% исполнения к утвержденным бюджетным назначениям</t>
  </si>
  <si>
    <t>на 1 июля 2022 года</t>
  </si>
  <si>
    <t>исполнение</t>
  </si>
  <si>
    <t xml:space="preserve">Темп роста к соответствующему периоду прошлого года, % </t>
  </si>
  <si>
    <t xml:space="preserve">     об исполнении доходной и расходной части бюджета Семеновского муниципального образования на 01.07.2023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</si>
</sst>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69">
    <xf numFmtId="0" fontId="0" fillId="0" borderId="0" xfId="0"/>
    <xf numFmtId="0" fontId="18" fillId="0" borderId="10" xfId="36" applyFont="1" applyBorder="1" applyAlignment="1">
      <alignment horizontal="left" vertical="top" wrapText="1"/>
    </xf>
    <xf numFmtId="0" fontId="18" fillId="0" borderId="10" xfId="36" applyFont="1" applyBorder="1" applyAlignment="1">
      <alignment vertical="top" wrapText="1"/>
    </xf>
    <xf numFmtId="0" fontId="20" fillId="0" borderId="10" xfId="36" applyFont="1" applyBorder="1" applyAlignment="1">
      <alignment vertical="top"/>
    </xf>
    <xf numFmtId="0" fontId="20" fillId="0" borderId="10" xfId="36" applyFont="1" applyBorder="1" applyAlignment="1">
      <alignment vertical="top" wrapText="1"/>
    </xf>
    <xf numFmtId="3" fontId="18" fillId="0" borderId="10" xfId="36" applyNumberFormat="1" applyFont="1" applyBorder="1" applyAlignment="1">
      <alignment horizontal="left" vertical="top" wrapText="1"/>
    </xf>
    <xf numFmtId="1" fontId="21" fillId="24" borderId="10" xfId="36" applyNumberFormat="1" applyFont="1" applyFill="1" applyBorder="1" applyAlignment="1"/>
    <xf numFmtId="0" fontId="22" fillId="24" borderId="10" xfId="36" applyFont="1" applyFill="1" applyBorder="1" applyAlignment="1">
      <alignment vertical="top" wrapText="1"/>
    </xf>
    <xf numFmtId="0" fontId="18" fillId="0" borderId="0" xfId="36" applyFont="1" applyAlignment="1">
      <alignment vertical="top"/>
    </xf>
    <xf numFmtId="0" fontId="24" fillId="0" borderId="0" xfId="0" applyFont="1"/>
    <xf numFmtId="0" fontId="19" fillId="0" borderId="0" xfId="36" applyFont="1" applyFill="1" applyAlignment="1">
      <alignment horizontal="center" vertical="top"/>
    </xf>
    <xf numFmtId="0" fontId="18" fillId="0" borderId="10" xfId="36" applyFont="1" applyFill="1" applyBorder="1" applyAlignment="1">
      <alignment vertical="top" wrapText="1"/>
    </xf>
    <xf numFmtId="0" fontId="18" fillId="0" borderId="10" xfId="36" applyFont="1" applyFill="1" applyBorder="1" applyAlignment="1">
      <alignment horizontal="left" vertical="top" wrapText="1"/>
    </xf>
    <xf numFmtId="0" fontId="20" fillId="0" borderId="10" xfId="36" applyFont="1" applyFill="1" applyBorder="1" applyAlignment="1">
      <alignment vertical="top" wrapText="1"/>
    </xf>
    <xf numFmtId="0" fontId="20" fillId="0" borderId="10" xfId="36" applyFont="1" applyFill="1" applyBorder="1" applyAlignment="1">
      <alignment horizontal="left" vertical="top" wrapText="1"/>
    </xf>
    <xf numFmtId="0" fontId="18" fillId="0" borderId="10" xfId="36" applyFont="1" applyFill="1" applyBorder="1" applyAlignment="1">
      <alignment wrapText="1"/>
    </xf>
    <xf numFmtId="0" fontId="18" fillId="0" borderId="0" xfId="36" applyFont="1" applyFill="1" applyBorder="1" applyAlignment="1">
      <alignment wrapText="1"/>
    </xf>
    <xf numFmtId="0" fontId="18" fillId="0" borderId="10" xfId="36" applyFont="1" applyFill="1" applyBorder="1"/>
    <xf numFmtId="0" fontId="18" fillId="0" borderId="0" xfId="36" applyFont="1" applyFill="1"/>
    <xf numFmtId="0" fontId="20" fillId="0" borderId="10" xfId="36" applyFont="1" applyFill="1" applyBorder="1" applyAlignment="1">
      <alignment wrapText="1"/>
    </xf>
    <xf numFmtId="0" fontId="18" fillId="0" borderId="12" xfId="36" applyFont="1" applyFill="1" applyBorder="1" applyAlignment="1">
      <alignment vertical="top" wrapText="1"/>
    </xf>
    <xf numFmtId="0" fontId="21" fillId="24" borderId="10" xfId="36" applyFont="1" applyFill="1" applyBorder="1" applyAlignment="1">
      <alignment wrapText="1"/>
    </xf>
    <xf numFmtId="0" fontId="18" fillId="0" borderId="10" xfId="36" applyFont="1" applyFill="1" applyBorder="1" applyAlignment="1">
      <alignment vertical="top" wrapText="1"/>
    </xf>
    <xf numFmtId="0" fontId="20" fillId="0" borderId="11" xfId="36" applyFont="1" applyFill="1" applyBorder="1"/>
    <xf numFmtId="0" fontId="18" fillId="0" borderId="11" xfId="36" applyFont="1" applyFill="1" applyBorder="1" applyAlignment="1">
      <alignment wrapText="1"/>
    </xf>
    <xf numFmtId="0" fontId="26" fillId="0" borderId="0" xfId="36" applyFont="1" applyAlignment="1">
      <alignment vertical="top"/>
    </xf>
    <xf numFmtId="0" fontId="18" fillId="0" borderId="0" xfId="36" applyFont="1" applyFill="1" applyAlignment="1">
      <alignment wrapText="1"/>
    </xf>
    <xf numFmtId="0" fontId="20" fillId="0" borderId="11" xfId="36" applyFont="1" applyFill="1" applyBorder="1" applyAlignment="1">
      <alignment vertical="top"/>
    </xf>
    <xf numFmtId="0" fontId="18" fillId="0" borderId="10" xfId="36" applyFont="1" applyFill="1" applyBorder="1" applyAlignment="1">
      <alignment vertical="top" wrapText="1"/>
    </xf>
    <xf numFmtId="0" fontId="18" fillId="0" borderId="10" xfId="36" applyFont="1" applyFill="1" applyBorder="1" applyAlignment="1">
      <alignment horizontal="center" vertical="top" wrapText="1"/>
    </xf>
    <xf numFmtId="1" fontId="22" fillId="24" borderId="10" xfId="36" applyNumberFormat="1" applyFont="1" applyFill="1" applyBorder="1" applyAlignment="1">
      <alignment vertical="top"/>
    </xf>
    <xf numFmtId="165" fontId="20" fillId="0" borderId="10" xfId="36" applyNumberFormat="1" applyFont="1" applyBorder="1" applyAlignment="1">
      <alignment horizontal="center" vertical="center" wrapText="1"/>
    </xf>
    <xf numFmtId="165" fontId="20" fillId="24" borderId="10" xfId="36" applyNumberFormat="1" applyFont="1" applyFill="1" applyBorder="1" applyAlignment="1">
      <alignment horizontal="center" vertical="center" wrapText="1"/>
    </xf>
    <xf numFmtId="164" fontId="20" fillId="0" borderId="10" xfId="36" applyNumberFormat="1" applyFont="1" applyBorder="1" applyAlignment="1">
      <alignment horizontal="center" vertical="center" wrapText="1"/>
    </xf>
    <xf numFmtId="165" fontId="18" fillId="0" borderId="10" xfId="36" applyNumberFormat="1" applyFont="1" applyBorder="1" applyAlignment="1">
      <alignment horizontal="center" vertical="center" wrapText="1"/>
    </xf>
    <xf numFmtId="165" fontId="18" fillId="24" borderId="10" xfId="36" applyNumberFormat="1" applyFont="1" applyFill="1" applyBorder="1" applyAlignment="1">
      <alignment horizontal="center" vertical="center" wrapText="1"/>
    </xf>
    <xf numFmtId="164" fontId="18" fillId="0" borderId="10" xfId="36" applyNumberFormat="1" applyFont="1" applyBorder="1" applyAlignment="1">
      <alignment horizontal="center" vertical="center" wrapText="1"/>
    </xf>
    <xf numFmtId="165" fontId="21" fillId="24" borderId="10" xfId="36" applyNumberFormat="1" applyFont="1" applyFill="1" applyBorder="1" applyAlignment="1">
      <alignment horizontal="center" vertical="center"/>
    </xf>
    <xf numFmtId="165" fontId="22" fillId="24" borderId="10" xfId="36" applyNumberFormat="1" applyFont="1" applyFill="1" applyBorder="1" applyAlignment="1">
      <alignment horizontal="center" vertical="center"/>
    </xf>
    <xf numFmtId="165" fontId="18" fillId="0" borderId="10" xfId="36" applyNumberFormat="1" applyFont="1" applyFill="1" applyBorder="1" applyAlignment="1">
      <alignment horizontal="center" vertical="center" wrapText="1"/>
    </xf>
    <xf numFmtId="165" fontId="22" fillId="24" borderId="10" xfId="36" applyNumberFormat="1" applyFont="1" applyFill="1" applyBorder="1" applyAlignment="1">
      <alignment horizontal="center" vertical="center" wrapText="1" shrinkToFit="1"/>
    </xf>
    <xf numFmtId="165" fontId="20" fillId="0" borderId="10" xfId="36" applyNumberFormat="1" applyFont="1" applyFill="1" applyBorder="1" applyAlignment="1">
      <alignment horizontal="center" vertical="center" wrapText="1"/>
    </xf>
    <xf numFmtId="164" fontId="20" fillId="0" borderId="10" xfId="36" applyNumberFormat="1" applyFont="1" applyFill="1" applyBorder="1" applyAlignment="1">
      <alignment horizontal="center" vertical="center" wrapText="1"/>
    </xf>
    <xf numFmtId="164" fontId="18" fillId="0" borderId="10" xfId="36" applyNumberFormat="1" applyFont="1" applyFill="1" applyBorder="1" applyAlignment="1">
      <alignment horizontal="center" vertical="center" wrapText="1"/>
    </xf>
    <xf numFmtId="0" fontId="28" fillId="0" borderId="10" xfId="36" applyFont="1" applyFill="1" applyBorder="1" applyAlignment="1">
      <alignment horizontal="center" vertical="top" wrapText="1"/>
    </xf>
    <xf numFmtId="0" fontId="20" fillId="0" borderId="10" xfId="36" applyFont="1" applyFill="1" applyBorder="1" applyAlignment="1">
      <alignment horizontal="center" vertical="center" wrapText="1"/>
    </xf>
    <xf numFmtId="0" fontId="20" fillId="0" borderId="10" xfId="36" applyFont="1" applyFill="1" applyBorder="1" applyAlignment="1">
      <alignment horizontal="center" vertical="top" wrapText="1"/>
    </xf>
    <xf numFmtId="49" fontId="20" fillId="0" borderId="10" xfId="36" applyNumberFormat="1" applyFont="1" applyFill="1" applyBorder="1" applyAlignment="1">
      <alignment horizontal="center" vertical="top" wrapText="1"/>
    </xf>
    <xf numFmtId="49" fontId="18" fillId="0" borderId="10" xfId="36" applyNumberFormat="1" applyFont="1" applyFill="1" applyBorder="1" applyAlignment="1">
      <alignment horizontal="center" vertical="top" wrapText="1"/>
    </xf>
    <xf numFmtId="0" fontId="19" fillId="0" borderId="0" xfId="36" applyFont="1" applyFill="1" applyAlignment="1">
      <alignment horizontal="center" vertical="top" wrapText="1"/>
    </xf>
    <xf numFmtId="0" fontId="0" fillId="0" borderId="0" xfId="0" applyAlignment="1">
      <alignment horizontal="center" wrapText="1"/>
    </xf>
    <xf numFmtId="0" fontId="19" fillId="0" borderId="0" xfId="36" applyFont="1" applyAlignment="1">
      <alignment horizontal="center" vertical="top"/>
    </xf>
    <xf numFmtId="0" fontId="18" fillId="0" borderId="0" xfId="36" applyFont="1" applyAlignment="1">
      <alignment horizontal="center" vertical="top"/>
    </xf>
    <xf numFmtId="0" fontId="23" fillId="0" borderId="0" xfId="36" applyFont="1" applyAlignment="1">
      <alignment vertical="top"/>
    </xf>
    <xf numFmtId="0" fontId="18" fillId="0" borderId="10" xfId="36" applyFont="1" applyFill="1" applyBorder="1" applyAlignment="1">
      <alignment horizontal="center" vertical="top" wrapText="1"/>
    </xf>
    <xf numFmtId="0" fontId="28" fillId="24" borderId="10" xfId="36" applyFont="1" applyFill="1" applyBorder="1" applyAlignment="1">
      <alignment horizontal="center" vertical="top" wrapText="1"/>
    </xf>
    <xf numFmtId="0" fontId="29" fillId="0" borderId="10" xfId="36" applyFont="1" applyFill="1" applyBorder="1" applyAlignment="1">
      <alignment horizontal="center" vertical="top" wrapText="1"/>
    </xf>
    <xf numFmtId="0" fontId="19" fillId="0" borderId="13" xfId="36" applyFont="1" applyFill="1" applyBorder="1" applyAlignment="1">
      <alignment horizontal="center" vertical="top"/>
    </xf>
    <xf numFmtId="0" fontId="19" fillId="0" borderId="14" xfId="36" applyFont="1" applyFill="1" applyBorder="1" applyAlignment="1">
      <alignment horizontal="center" vertical="top"/>
    </xf>
    <xf numFmtId="0" fontId="19" fillId="0" borderId="15" xfId="36" applyFont="1" applyFill="1" applyBorder="1" applyAlignment="1">
      <alignment horizontal="center" vertical="top"/>
    </xf>
    <xf numFmtId="0" fontId="27" fillId="0" borderId="11" xfId="36" applyFont="1" applyFill="1" applyBorder="1" applyAlignment="1">
      <alignment horizontal="center" vertical="top" wrapText="1"/>
    </xf>
    <xf numFmtId="0" fontId="27" fillId="0" borderId="16" xfId="36" applyFont="1" applyFill="1" applyBorder="1" applyAlignment="1">
      <alignment horizontal="center" vertical="top" wrapText="1"/>
    </xf>
    <xf numFmtId="0" fontId="27" fillId="0" borderId="12" xfId="36" applyFont="1" applyFill="1" applyBorder="1" applyAlignment="1">
      <alignment horizontal="center" vertical="top" wrapText="1"/>
    </xf>
    <xf numFmtId="0" fontId="27" fillId="0" borderId="11" xfId="36" applyFont="1" applyFill="1" applyBorder="1" applyAlignment="1">
      <alignment horizontal="center" vertical="top"/>
    </xf>
    <xf numFmtId="0" fontId="27" fillId="0" borderId="16" xfId="36" applyFont="1" applyFill="1" applyBorder="1" applyAlignment="1">
      <alignment horizontal="center" vertical="top"/>
    </xf>
    <xf numFmtId="0" fontId="27" fillId="0" borderId="12" xfId="36" applyFont="1" applyFill="1" applyBorder="1" applyAlignment="1">
      <alignment horizontal="center" vertical="top"/>
    </xf>
    <xf numFmtId="0" fontId="18" fillId="0" borderId="11" xfId="36" applyFont="1" applyBorder="1" applyAlignment="1">
      <alignment horizontal="center" vertical="top" wrapText="1"/>
    </xf>
    <xf numFmtId="0" fontId="18" fillId="0" borderId="16" xfId="36" applyFont="1" applyBorder="1" applyAlignment="1">
      <alignment horizontal="center" vertical="top" wrapText="1"/>
    </xf>
    <xf numFmtId="0" fontId="18" fillId="0" borderId="12" xfId="36" applyFont="1" applyBorder="1" applyAlignment="1">
      <alignment horizontal="center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6"/>
  <sheetViews>
    <sheetView tabSelected="1" view="pageLayout" zoomScaleNormal="100" workbookViewId="0">
      <selection activeCell="A3" sqref="A3:G47"/>
    </sheetView>
  </sheetViews>
  <sheetFormatPr defaultRowHeight="13.2" x14ac:dyDescent="0.25"/>
  <cols>
    <col min="1" max="1" width="20.109375" customWidth="1"/>
    <col min="2" max="2" width="22.6640625" customWidth="1"/>
    <col min="3" max="3" width="11.33203125" customWidth="1"/>
    <col min="4" max="4" width="9.33203125" customWidth="1"/>
    <col min="5" max="5" width="10.44140625" customWidth="1"/>
    <col min="6" max="6" width="8" customWidth="1"/>
    <col min="7" max="7" width="8.6640625" customWidth="1"/>
  </cols>
  <sheetData>
    <row r="3" spans="1:7" ht="20.25" customHeight="1" x14ac:dyDescent="0.25">
      <c r="A3" s="51" t="s">
        <v>76</v>
      </c>
      <c r="B3" s="51"/>
      <c r="C3" s="51"/>
      <c r="D3" s="51"/>
      <c r="E3" s="51"/>
      <c r="F3" s="51"/>
      <c r="G3" s="51"/>
    </row>
    <row r="4" spans="1:7" ht="38.25" customHeight="1" x14ac:dyDescent="0.25">
      <c r="A4" s="49" t="s">
        <v>89</v>
      </c>
      <c r="B4" s="49"/>
      <c r="C4" s="49"/>
      <c r="D4" s="49"/>
      <c r="E4" s="49"/>
      <c r="F4" s="49"/>
      <c r="G4" s="50"/>
    </row>
    <row r="5" spans="1:7" ht="18" x14ac:dyDescent="0.25">
      <c r="A5" s="10"/>
      <c r="B5" s="10"/>
      <c r="C5" s="10"/>
      <c r="D5" s="10"/>
      <c r="E5" s="10"/>
      <c r="F5" s="10"/>
      <c r="G5" s="25" t="s">
        <v>77</v>
      </c>
    </row>
    <row r="6" spans="1:7" ht="28.2" customHeight="1" x14ac:dyDescent="0.25">
      <c r="A6" s="60" t="s">
        <v>80</v>
      </c>
      <c r="B6" s="63" t="s">
        <v>81</v>
      </c>
      <c r="C6" s="57" t="s">
        <v>82</v>
      </c>
      <c r="D6" s="58"/>
      <c r="E6" s="59"/>
      <c r="F6" s="44" t="s">
        <v>86</v>
      </c>
      <c r="G6" s="66" t="s">
        <v>88</v>
      </c>
    </row>
    <row r="7" spans="1:7" ht="12.75" customHeight="1" x14ac:dyDescent="0.25">
      <c r="A7" s="61"/>
      <c r="B7" s="64"/>
      <c r="C7" s="54" t="s">
        <v>83</v>
      </c>
      <c r="D7" s="55" t="s">
        <v>84</v>
      </c>
      <c r="E7" s="56" t="s">
        <v>85</v>
      </c>
      <c r="F7" s="55" t="s">
        <v>87</v>
      </c>
      <c r="G7" s="67"/>
    </row>
    <row r="8" spans="1:7" ht="57" customHeight="1" x14ac:dyDescent="0.25">
      <c r="A8" s="62"/>
      <c r="B8" s="65"/>
      <c r="C8" s="54"/>
      <c r="D8" s="55"/>
      <c r="E8" s="56"/>
      <c r="F8" s="55"/>
      <c r="G8" s="68"/>
    </row>
    <row r="9" spans="1:7" x14ac:dyDescent="0.25">
      <c r="A9" s="1"/>
      <c r="B9" s="3" t="s">
        <v>0</v>
      </c>
      <c r="C9" s="31">
        <f>SUM(C10+C20)</f>
        <v>18092.099999999999</v>
      </c>
      <c r="D9" s="32">
        <f>SUM(D10+D20)</f>
        <v>4949.3999999999996</v>
      </c>
      <c r="E9" s="33">
        <f>D9/C9%</f>
        <v>27.356691594673919</v>
      </c>
      <c r="F9" s="32">
        <f>SUM(F10+F20)</f>
        <v>5363.7000000000007</v>
      </c>
      <c r="G9" s="33">
        <f>D9/F9%</f>
        <v>92.275854354270351</v>
      </c>
    </row>
    <row r="10" spans="1:7" ht="26.4" x14ac:dyDescent="0.25">
      <c r="A10" s="1" t="s">
        <v>44</v>
      </c>
      <c r="B10" s="4" t="s">
        <v>1</v>
      </c>
      <c r="C10" s="31">
        <f>SUM(C11+C17)</f>
        <v>9200.1</v>
      </c>
      <c r="D10" s="32">
        <f>SUM(D11+D17)</f>
        <v>4436</v>
      </c>
      <c r="E10" s="33">
        <f t="shared" ref="E10:G49" si="0">D10/C10%</f>
        <v>48.21686720796513</v>
      </c>
      <c r="F10" s="32">
        <f>SUM(F11+F17)</f>
        <v>4003.0000000000005</v>
      </c>
      <c r="G10" s="33">
        <f t="shared" ref="G10:G24" si="1">D10/F10%</f>
        <v>110.81688733449913</v>
      </c>
    </row>
    <row r="11" spans="1:7" x14ac:dyDescent="0.25">
      <c r="A11" s="1"/>
      <c r="B11" s="4" t="s">
        <v>2</v>
      </c>
      <c r="C11" s="31">
        <f>SUM(C12:C16)</f>
        <v>8700.4</v>
      </c>
      <c r="D11" s="32">
        <f>SUM(D12:D16)</f>
        <v>4242.3</v>
      </c>
      <c r="E11" s="33">
        <f t="shared" si="0"/>
        <v>48.759827134384636</v>
      </c>
      <c r="F11" s="32">
        <f>SUM(F12:F16)</f>
        <v>4003.0000000000005</v>
      </c>
      <c r="G11" s="33">
        <f t="shared" si="1"/>
        <v>105.97801648763428</v>
      </c>
    </row>
    <row r="12" spans="1:7" ht="26.4" x14ac:dyDescent="0.25">
      <c r="A12" s="1" t="s">
        <v>43</v>
      </c>
      <c r="B12" s="2" t="s">
        <v>3</v>
      </c>
      <c r="C12" s="34">
        <v>3685.6</v>
      </c>
      <c r="D12" s="35">
        <v>1830.4</v>
      </c>
      <c r="E12" s="33">
        <f t="shared" si="0"/>
        <v>49.663555459084002</v>
      </c>
      <c r="F12" s="35">
        <v>1635.5</v>
      </c>
      <c r="G12" s="36">
        <f t="shared" si="1"/>
        <v>111.91684500152859</v>
      </c>
    </row>
    <row r="13" spans="1:7" ht="79.2" x14ac:dyDescent="0.25">
      <c r="A13" s="1" t="s">
        <v>66</v>
      </c>
      <c r="B13" s="2" t="s">
        <v>65</v>
      </c>
      <c r="C13" s="34">
        <v>1367.9</v>
      </c>
      <c r="D13" s="35">
        <v>745.4</v>
      </c>
      <c r="E13" s="36">
        <f t="shared" si="0"/>
        <v>54.492287447912858</v>
      </c>
      <c r="F13" s="35">
        <v>512.9</v>
      </c>
      <c r="G13" s="36">
        <f t="shared" si="1"/>
        <v>145.33047377656465</v>
      </c>
    </row>
    <row r="14" spans="1:7" ht="26.4" x14ac:dyDescent="0.25">
      <c r="A14" s="1" t="s">
        <v>64</v>
      </c>
      <c r="B14" s="2" t="s">
        <v>18</v>
      </c>
      <c r="C14" s="34">
        <v>1868.8</v>
      </c>
      <c r="D14" s="35">
        <v>1126.2</v>
      </c>
      <c r="E14" s="36">
        <f t="shared" si="0"/>
        <v>60.263270547945211</v>
      </c>
      <c r="F14" s="35">
        <v>1624.9</v>
      </c>
      <c r="G14" s="36">
        <f t="shared" si="1"/>
        <v>69.308880546495161</v>
      </c>
    </row>
    <row r="15" spans="1:7" ht="26.4" x14ac:dyDescent="0.25">
      <c r="A15" s="1" t="s">
        <v>42</v>
      </c>
      <c r="B15" s="2" t="s">
        <v>47</v>
      </c>
      <c r="C15" s="34">
        <v>1769.1</v>
      </c>
      <c r="D15" s="35">
        <v>535.5</v>
      </c>
      <c r="E15" s="36">
        <f t="shared" si="0"/>
        <v>30.269628624724437</v>
      </c>
      <c r="F15" s="35">
        <v>224.4</v>
      </c>
      <c r="G15" s="36">
        <f t="shared" si="1"/>
        <v>238.63636363636363</v>
      </c>
    </row>
    <row r="16" spans="1:7" ht="26.4" x14ac:dyDescent="0.25">
      <c r="A16" s="1" t="s">
        <v>45</v>
      </c>
      <c r="B16" s="2" t="s">
        <v>19</v>
      </c>
      <c r="C16" s="34">
        <v>9</v>
      </c>
      <c r="D16" s="35">
        <v>4.8</v>
      </c>
      <c r="E16" s="36">
        <f t="shared" si="0"/>
        <v>53.333333333333336</v>
      </c>
      <c r="F16" s="35">
        <v>5.3</v>
      </c>
      <c r="G16" s="36">
        <f t="shared" si="1"/>
        <v>90.566037735849051</v>
      </c>
    </row>
    <row r="17" spans="1:7" x14ac:dyDescent="0.25">
      <c r="A17" s="1"/>
      <c r="B17" s="4" t="s">
        <v>4</v>
      </c>
      <c r="C17" s="31">
        <f>SUM(C18+C19)</f>
        <v>499.7</v>
      </c>
      <c r="D17" s="31">
        <f>SUM(D18+D19)</f>
        <v>193.7</v>
      </c>
      <c r="E17" s="33">
        <f t="shared" si="0"/>
        <v>38.763257954772861</v>
      </c>
      <c r="F17" s="31">
        <f>SUM(F18+F19)</f>
        <v>0</v>
      </c>
      <c r="G17" s="33" t="e">
        <f t="shared" si="1"/>
        <v>#DIV/0!</v>
      </c>
    </row>
    <row r="18" spans="1:7" ht="66" x14ac:dyDescent="0.25">
      <c r="A18" s="5" t="s">
        <v>46</v>
      </c>
      <c r="B18" s="2" t="s">
        <v>5</v>
      </c>
      <c r="C18" s="34">
        <v>193.7</v>
      </c>
      <c r="D18" s="35">
        <v>193.7</v>
      </c>
      <c r="E18" s="33">
        <f t="shared" si="0"/>
        <v>100</v>
      </c>
      <c r="F18" s="35">
        <v>0</v>
      </c>
      <c r="G18" s="33" t="e">
        <f t="shared" si="1"/>
        <v>#DIV/0!</v>
      </c>
    </row>
    <row r="19" spans="1:7" ht="39.6" x14ac:dyDescent="0.25">
      <c r="A19" s="5" t="s">
        <v>79</v>
      </c>
      <c r="B19" s="2" t="s">
        <v>78</v>
      </c>
      <c r="C19" s="34">
        <v>306</v>
      </c>
      <c r="D19" s="35">
        <v>0</v>
      </c>
      <c r="E19" s="33">
        <f t="shared" ref="E19" si="2">D19/C19%</f>
        <v>0</v>
      </c>
      <c r="F19" s="35">
        <v>0</v>
      </c>
      <c r="G19" s="33" t="e">
        <f t="shared" ref="G19" si="3">D19/F19%</f>
        <v>#DIV/0!</v>
      </c>
    </row>
    <row r="20" spans="1:7" ht="26.4" x14ac:dyDescent="0.25">
      <c r="A20" s="6" t="s">
        <v>71</v>
      </c>
      <c r="B20" s="21" t="s">
        <v>6</v>
      </c>
      <c r="C20" s="37">
        <f>SUM(C21:C24)</f>
        <v>8892</v>
      </c>
      <c r="D20" s="37">
        <f>SUM(D21:D24)</f>
        <v>513.4</v>
      </c>
      <c r="E20" s="33">
        <f t="shared" si="0"/>
        <v>5.7737291947818257</v>
      </c>
      <c r="F20" s="37">
        <f>SUM(F21:F24)</f>
        <v>1360.7</v>
      </c>
      <c r="G20" s="33">
        <f t="shared" si="1"/>
        <v>37.730579848607327</v>
      </c>
    </row>
    <row r="21" spans="1:7" ht="52.8" x14ac:dyDescent="0.25">
      <c r="A21" s="30" t="s">
        <v>72</v>
      </c>
      <c r="B21" s="7" t="s">
        <v>48</v>
      </c>
      <c r="C21" s="38">
        <v>135.9</v>
      </c>
      <c r="D21" s="38">
        <v>67.900000000000006</v>
      </c>
      <c r="E21" s="36">
        <f t="shared" si="0"/>
        <v>49.963208241353939</v>
      </c>
      <c r="F21" s="38">
        <v>123.5</v>
      </c>
      <c r="G21" s="36">
        <f t="shared" si="1"/>
        <v>54.979757085020246</v>
      </c>
    </row>
    <row r="22" spans="1:7" ht="26.4" x14ac:dyDescent="0.25">
      <c r="A22" s="30" t="s">
        <v>68</v>
      </c>
      <c r="B22" s="7" t="s">
        <v>67</v>
      </c>
      <c r="C22" s="38">
        <v>8028</v>
      </c>
      <c r="D22" s="38">
        <v>0</v>
      </c>
      <c r="E22" s="36">
        <f t="shared" si="0"/>
        <v>0</v>
      </c>
      <c r="F22" s="38">
        <v>1000</v>
      </c>
      <c r="G22" s="36">
        <f t="shared" si="1"/>
        <v>0</v>
      </c>
    </row>
    <row r="23" spans="1:7" ht="26.4" x14ac:dyDescent="0.25">
      <c r="A23" s="30" t="s">
        <v>73</v>
      </c>
      <c r="B23" s="7" t="s">
        <v>49</v>
      </c>
      <c r="C23" s="38">
        <v>288.10000000000002</v>
      </c>
      <c r="D23" s="39">
        <v>113.5</v>
      </c>
      <c r="E23" s="36">
        <f t="shared" si="0"/>
        <v>39.396043040610898</v>
      </c>
      <c r="F23" s="39">
        <v>117.2</v>
      </c>
      <c r="G23" s="36">
        <f t="shared" si="1"/>
        <v>96.843003412969296</v>
      </c>
    </row>
    <row r="24" spans="1:7" ht="52.8" x14ac:dyDescent="0.25">
      <c r="A24" s="30" t="s">
        <v>74</v>
      </c>
      <c r="B24" s="7" t="s">
        <v>50</v>
      </c>
      <c r="C24" s="40">
        <v>440</v>
      </c>
      <c r="D24" s="35">
        <v>332</v>
      </c>
      <c r="E24" s="36">
        <f t="shared" si="0"/>
        <v>75.454545454545453</v>
      </c>
      <c r="F24" s="35">
        <v>120</v>
      </c>
      <c r="G24" s="36">
        <f t="shared" si="1"/>
        <v>276.66666666666669</v>
      </c>
    </row>
    <row r="25" spans="1:7" ht="66" x14ac:dyDescent="0.25">
      <c r="A25" s="30" t="s">
        <v>70</v>
      </c>
      <c r="B25" s="7" t="s">
        <v>75</v>
      </c>
      <c r="C25" s="40">
        <v>0</v>
      </c>
      <c r="D25" s="35">
        <v>0</v>
      </c>
      <c r="E25" s="36" t="e">
        <f t="shared" ref="E25:E26" si="4">D25/C25%</f>
        <v>#DIV/0!</v>
      </c>
      <c r="F25" s="35">
        <v>20</v>
      </c>
      <c r="G25" s="36">
        <f t="shared" ref="G25:G26" si="5">D25/F25%</f>
        <v>0</v>
      </c>
    </row>
    <row r="26" spans="1:7" x14ac:dyDescent="0.25">
      <c r="A26" s="12"/>
      <c r="B26" s="13" t="s">
        <v>7</v>
      </c>
      <c r="C26" s="41">
        <f>C27+C34+C36+C40+C44+C46+C48</f>
        <v>19855.5</v>
      </c>
      <c r="D26" s="45">
        <f>D27+D34+D36+D40+D44+D46+D48</f>
        <v>4532</v>
      </c>
      <c r="E26" s="42">
        <f t="shared" si="4"/>
        <v>22.824909974566239</v>
      </c>
      <c r="F26" s="41">
        <f>F27+F34+F36+F40+F44+F46+F48</f>
        <v>4459</v>
      </c>
      <c r="G26" s="42">
        <f t="shared" si="5"/>
        <v>101.63713837183224</v>
      </c>
    </row>
    <row r="27" spans="1:7" ht="26.4" x14ac:dyDescent="0.25">
      <c r="A27" s="46" t="s">
        <v>14</v>
      </c>
      <c r="B27" s="13" t="s">
        <v>8</v>
      </c>
      <c r="C27" s="41">
        <f>SUM(C28:C33)</f>
        <v>5727.2000000000007</v>
      </c>
      <c r="D27" s="41">
        <f>SUM(D28:D33)</f>
        <v>2189.6999999999998</v>
      </c>
      <c r="E27" s="42">
        <f t="shared" si="0"/>
        <v>38.233342645620887</v>
      </c>
      <c r="F27" s="41">
        <f>SUM(F28:F33)</f>
        <v>1534.9</v>
      </c>
      <c r="G27" s="42">
        <f t="shared" ref="G27:G49" si="6">D27/F27%</f>
        <v>142.66075965860966</v>
      </c>
    </row>
    <row r="28" spans="1:7" ht="79.2" x14ac:dyDescent="0.25">
      <c r="A28" s="29" t="s">
        <v>38</v>
      </c>
      <c r="B28" s="11" t="s">
        <v>39</v>
      </c>
      <c r="C28" s="39">
        <v>1563.8</v>
      </c>
      <c r="D28" s="39">
        <v>511.6</v>
      </c>
      <c r="E28" s="43">
        <f t="shared" si="0"/>
        <v>32.715180969433433</v>
      </c>
      <c r="F28" s="39">
        <v>402</v>
      </c>
      <c r="G28" s="43">
        <f t="shared" si="6"/>
        <v>127.26368159203982</v>
      </c>
    </row>
    <row r="29" spans="1:7" ht="107.4" customHeight="1" x14ac:dyDescent="0.25">
      <c r="A29" s="29" t="s">
        <v>20</v>
      </c>
      <c r="B29" s="28" t="s">
        <v>21</v>
      </c>
      <c r="C29" s="39">
        <v>3835.8</v>
      </c>
      <c r="D29" s="39">
        <v>1537.1</v>
      </c>
      <c r="E29" s="43">
        <f t="shared" si="0"/>
        <v>40.072475102977208</v>
      </c>
      <c r="F29" s="39">
        <v>1117.5</v>
      </c>
      <c r="G29" s="43">
        <f t="shared" si="6"/>
        <v>137.54809843400446</v>
      </c>
    </row>
    <row r="30" spans="1:7" ht="79.2" hidden="1" x14ac:dyDescent="0.25">
      <c r="A30" s="29" t="s">
        <v>22</v>
      </c>
      <c r="B30" s="15" t="s">
        <v>23</v>
      </c>
      <c r="C30" s="39">
        <v>0</v>
      </c>
      <c r="D30" s="39">
        <v>0</v>
      </c>
      <c r="E30" s="43" t="e">
        <f t="shared" si="0"/>
        <v>#DIV/0!</v>
      </c>
      <c r="F30" s="39">
        <v>0</v>
      </c>
      <c r="G30" s="43" t="e">
        <f t="shared" si="6"/>
        <v>#DIV/0!</v>
      </c>
    </row>
    <row r="31" spans="1:7" ht="26.4" hidden="1" x14ac:dyDescent="0.25">
      <c r="A31" s="29" t="s">
        <v>55</v>
      </c>
      <c r="B31" s="15" t="s">
        <v>56</v>
      </c>
      <c r="C31" s="39">
        <v>0</v>
      </c>
      <c r="D31" s="39">
        <v>0</v>
      </c>
      <c r="E31" s="43" t="e">
        <f t="shared" si="0"/>
        <v>#DIV/0!</v>
      </c>
      <c r="F31" s="39">
        <v>0</v>
      </c>
      <c r="G31" s="43" t="e">
        <f t="shared" si="6"/>
        <v>#DIV/0!</v>
      </c>
    </row>
    <row r="32" spans="1:7" hidden="1" x14ac:dyDescent="0.25">
      <c r="A32" s="29" t="s">
        <v>35</v>
      </c>
      <c r="B32" s="16" t="s">
        <v>36</v>
      </c>
      <c r="C32" s="39">
        <v>1</v>
      </c>
      <c r="D32" s="39">
        <v>0</v>
      </c>
      <c r="E32" s="43">
        <f t="shared" si="0"/>
        <v>0</v>
      </c>
      <c r="F32" s="39">
        <v>0</v>
      </c>
      <c r="G32" s="43" t="e">
        <f t="shared" si="6"/>
        <v>#DIV/0!</v>
      </c>
    </row>
    <row r="33" spans="1:7" ht="39.6" x14ac:dyDescent="0.25">
      <c r="A33" s="29" t="s">
        <v>24</v>
      </c>
      <c r="B33" s="15" t="s">
        <v>25</v>
      </c>
      <c r="C33" s="39">
        <v>326.60000000000002</v>
      </c>
      <c r="D33" s="39">
        <v>141</v>
      </c>
      <c r="E33" s="43">
        <f t="shared" si="0"/>
        <v>43.172075933864051</v>
      </c>
      <c r="F33" s="39">
        <v>15.4</v>
      </c>
      <c r="G33" s="43">
        <f t="shared" si="6"/>
        <v>915.58441558441564</v>
      </c>
    </row>
    <row r="34" spans="1:7" x14ac:dyDescent="0.25">
      <c r="A34" s="47" t="s">
        <v>57</v>
      </c>
      <c r="B34" s="23" t="s">
        <v>51</v>
      </c>
      <c r="C34" s="41">
        <f>SUM(C35)</f>
        <v>288.10000000000002</v>
      </c>
      <c r="D34" s="41">
        <f>SUM(D35)</f>
        <v>113.5</v>
      </c>
      <c r="E34" s="42">
        <f t="shared" si="0"/>
        <v>39.396043040610898</v>
      </c>
      <c r="F34" s="41">
        <f>SUM(F35)</f>
        <v>117.1</v>
      </c>
      <c r="G34" s="42">
        <f t="shared" si="6"/>
        <v>96.925704526046104</v>
      </c>
    </row>
    <row r="35" spans="1:7" ht="26.4" x14ac:dyDescent="0.25">
      <c r="A35" s="48" t="s">
        <v>58</v>
      </c>
      <c r="B35" s="24" t="s">
        <v>52</v>
      </c>
      <c r="C35" s="39">
        <v>288.10000000000002</v>
      </c>
      <c r="D35" s="39">
        <v>113.5</v>
      </c>
      <c r="E35" s="43">
        <f t="shared" si="0"/>
        <v>39.396043040610898</v>
      </c>
      <c r="F35" s="39">
        <v>117.1</v>
      </c>
      <c r="G35" s="43">
        <f t="shared" si="6"/>
        <v>96.925704526046104</v>
      </c>
    </row>
    <row r="36" spans="1:7" ht="12" customHeight="1" x14ac:dyDescent="0.25">
      <c r="A36" s="46" t="s">
        <v>13</v>
      </c>
      <c r="B36" s="27" t="s">
        <v>9</v>
      </c>
      <c r="C36" s="41">
        <f>SUM(C37:C39)</f>
        <v>8347.9</v>
      </c>
      <c r="D36" s="41">
        <f>SUM(D37:D39)</f>
        <v>52</v>
      </c>
      <c r="E36" s="42">
        <f t="shared" si="0"/>
        <v>0.62291115130751451</v>
      </c>
      <c r="F36" s="41">
        <f>SUM(F37:F39)</f>
        <v>909.1</v>
      </c>
      <c r="G36" s="42">
        <f t="shared" si="6"/>
        <v>5.7199428005719932</v>
      </c>
    </row>
    <row r="37" spans="1:7" ht="1.5" hidden="1" customHeight="1" x14ac:dyDescent="0.25">
      <c r="A37" s="29" t="s">
        <v>40</v>
      </c>
      <c r="B37" s="15" t="s">
        <v>41</v>
      </c>
      <c r="C37" s="39"/>
      <c r="D37" s="39"/>
      <c r="E37" s="42" t="e">
        <f t="shared" si="0"/>
        <v>#DIV/0!</v>
      </c>
      <c r="F37" s="39"/>
      <c r="G37" s="42"/>
    </row>
    <row r="38" spans="1:7" ht="39.6" x14ac:dyDescent="0.25">
      <c r="A38" s="29" t="s">
        <v>26</v>
      </c>
      <c r="B38" s="15" t="s">
        <v>27</v>
      </c>
      <c r="C38" s="39">
        <v>8207.9</v>
      </c>
      <c r="D38" s="39">
        <v>10</v>
      </c>
      <c r="E38" s="43">
        <f t="shared" si="0"/>
        <v>0.12183384300490992</v>
      </c>
      <c r="F38" s="39">
        <v>789.1</v>
      </c>
      <c r="G38" s="43">
        <f t="shared" si="6"/>
        <v>1.2672665061462425</v>
      </c>
    </row>
    <row r="39" spans="1:7" ht="26.4" x14ac:dyDescent="0.25">
      <c r="A39" s="29" t="s">
        <v>28</v>
      </c>
      <c r="B39" s="26" t="s">
        <v>29</v>
      </c>
      <c r="C39" s="39">
        <v>140</v>
      </c>
      <c r="D39" s="39">
        <v>42</v>
      </c>
      <c r="E39" s="43">
        <f t="shared" si="0"/>
        <v>30.000000000000004</v>
      </c>
      <c r="F39" s="39">
        <v>120</v>
      </c>
      <c r="G39" s="43">
        <f t="shared" si="6"/>
        <v>35</v>
      </c>
    </row>
    <row r="40" spans="1:7" ht="39.6" x14ac:dyDescent="0.25">
      <c r="A40" s="46" t="s">
        <v>12</v>
      </c>
      <c r="B40" s="13" t="s">
        <v>10</v>
      </c>
      <c r="C40" s="41">
        <f>SUM(C41:C43)</f>
        <v>5319</v>
      </c>
      <c r="D40" s="41">
        <f>SUM(D41:D43)</f>
        <v>2086.7000000000003</v>
      </c>
      <c r="E40" s="42">
        <f t="shared" si="0"/>
        <v>39.231058469637155</v>
      </c>
      <c r="F40" s="41">
        <f>SUM(F41:F43)</f>
        <v>1840.8</v>
      </c>
      <c r="G40" s="42">
        <f t="shared" si="6"/>
        <v>113.35832246849196</v>
      </c>
    </row>
    <row r="41" spans="1:7" x14ac:dyDescent="0.25">
      <c r="A41" s="29" t="s">
        <v>30</v>
      </c>
      <c r="B41" s="11" t="s">
        <v>37</v>
      </c>
      <c r="C41" s="39">
        <v>10</v>
      </c>
      <c r="D41" s="39">
        <v>0</v>
      </c>
      <c r="E41" s="43">
        <f t="shared" si="0"/>
        <v>0</v>
      </c>
      <c r="F41" s="39">
        <v>0</v>
      </c>
      <c r="G41" s="43" t="e">
        <f t="shared" si="6"/>
        <v>#DIV/0!</v>
      </c>
    </row>
    <row r="42" spans="1:7" x14ac:dyDescent="0.25">
      <c r="A42" s="48" t="s">
        <v>60</v>
      </c>
      <c r="B42" s="22" t="s">
        <v>53</v>
      </c>
      <c r="C42" s="39">
        <v>3088.6</v>
      </c>
      <c r="D42" s="39">
        <v>466.8</v>
      </c>
      <c r="E42" s="43">
        <f t="shared" si="0"/>
        <v>15.113643722074727</v>
      </c>
      <c r="F42" s="39">
        <v>100.6</v>
      </c>
      <c r="G42" s="43">
        <f t="shared" si="0"/>
        <v>665.62373607540701</v>
      </c>
    </row>
    <row r="43" spans="1:7" x14ac:dyDescent="0.25">
      <c r="A43" s="48" t="s">
        <v>59</v>
      </c>
      <c r="B43" s="22" t="s">
        <v>54</v>
      </c>
      <c r="C43" s="39">
        <v>2220.4</v>
      </c>
      <c r="D43" s="39">
        <v>1619.9</v>
      </c>
      <c r="E43" s="43">
        <f t="shared" si="0"/>
        <v>72.95532336515943</v>
      </c>
      <c r="F43" s="39">
        <v>1740.2</v>
      </c>
      <c r="G43" s="43">
        <f t="shared" si="0"/>
        <v>2385.2954379899993</v>
      </c>
    </row>
    <row r="44" spans="1:7" ht="26.4" hidden="1" x14ac:dyDescent="0.25">
      <c r="A44" s="46" t="s">
        <v>15</v>
      </c>
      <c r="B44" s="19" t="s">
        <v>31</v>
      </c>
      <c r="C44" s="41">
        <f>SUM(C45)</f>
        <v>0</v>
      </c>
      <c r="D44" s="41">
        <f>SUM(D45)</f>
        <v>0</v>
      </c>
      <c r="E44" s="42" t="e">
        <f t="shared" si="0"/>
        <v>#DIV/0!</v>
      </c>
      <c r="F44" s="41">
        <f>SUM(F45)</f>
        <v>0</v>
      </c>
      <c r="G44" s="42" t="e">
        <f t="shared" si="6"/>
        <v>#DIV/0!</v>
      </c>
    </row>
    <row r="45" spans="1:7" hidden="1" x14ac:dyDescent="0.25">
      <c r="A45" s="29" t="s">
        <v>32</v>
      </c>
      <c r="B45" s="20" t="s">
        <v>17</v>
      </c>
      <c r="C45" s="39">
        <v>0</v>
      </c>
      <c r="D45" s="39">
        <v>0</v>
      </c>
      <c r="E45" s="43" t="e">
        <f t="shared" si="0"/>
        <v>#DIV/0!</v>
      </c>
      <c r="F45" s="39">
        <v>0</v>
      </c>
      <c r="G45" s="43" t="e">
        <f t="shared" si="6"/>
        <v>#DIV/0!</v>
      </c>
    </row>
    <row r="46" spans="1:7" x14ac:dyDescent="0.25">
      <c r="A46" s="46" t="s">
        <v>61</v>
      </c>
      <c r="B46" s="19" t="s">
        <v>11</v>
      </c>
      <c r="C46" s="41">
        <f>SUM(C47:C47)</f>
        <v>173.3</v>
      </c>
      <c r="D46" s="41">
        <f>SUM(D47:D47)</f>
        <v>90.1</v>
      </c>
      <c r="E46" s="42">
        <f t="shared" si="0"/>
        <v>51.990767455279858</v>
      </c>
      <c r="F46" s="41">
        <f>SUM(F47:F47)</f>
        <v>57.1</v>
      </c>
      <c r="G46" s="42">
        <f t="shared" si="6"/>
        <v>157.79334500875655</v>
      </c>
    </row>
    <row r="47" spans="1:7" ht="12.6" customHeight="1" x14ac:dyDescent="0.25">
      <c r="A47" s="29" t="s">
        <v>62</v>
      </c>
      <c r="B47" s="18" t="s">
        <v>33</v>
      </c>
      <c r="C47" s="39">
        <v>173.3</v>
      </c>
      <c r="D47" s="39">
        <v>90.1</v>
      </c>
      <c r="E47" s="43">
        <f t="shared" si="0"/>
        <v>51.990767455279858</v>
      </c>
      <c r="F47" s="39">
        <v>57.1</v>
      </c>
      <c r="G47" s="43">
        <f t="shared" si="6"/>
        <v>157.79334500875655</v>
      </c>
    </row>
    <row r="48" spans="1:7" ht="26.4" hidden="1" x14ac:dyDescent="0.25">
      <c r="A48" s="14" t="s">
        <v>69</v>
      </c>
      <c r="B48" s="13" t="s">
        <v>16</v>
      </c>
      <c r="C48" s="41">
        <f>SUM(C49)</f>
        <v>0</v>
      </c>
      <c r="D48" s="41">
        <f>SUM(D49)</f>
        <v>0</v>
      </c>
      <c r="E48" s="42" t="e">
        <f t="shared" si="0"/>
        <v>#DIV/0!</v>
      </c>
      <c r="F48" s="41">
        <f>SUM(F49)</f>
        <v>0</v>
      </c>
      <c r="G48" s="42" t="e">
        <f t="shared" si="6"/>
        <v>#DIV/0!</v>
      </c>
    </row>
    <row r="49" spans="1:7" hidden="1" x14ac:dyDescent="0.25">
      <c r="A49" s="12" t="s">
        <v>63</v>
      </c>
      <c r="B49" s="17" t="s">
        <v>34</v>
      </c>
      <c r="C49" s="39">
        <v>0</v>
      </c>
      <c r="D49" s="39">
        <v>0</v>
      </c>
      <c r="E49" s="43" t="e">
        <f t="shared" si="0"/>
        <v>#DIV/0!</v>
      </c>
      <c r="F49" s="39">
        <v>0</v>
      </c>
      <c r="G49" s="43" t="e">
        <f t="shared" si="6"/>
        <v>#DIV/0!</v>
      </c>
    </row>
    <row r="50" spans="1:7" x14ac:dyDescent="0.25">
      <c r="A50" s="8"/>
      <c r="B50" s="8"/>
      <c r="C50" s="8"/>
      <c r="D50" s="8"/>
      <c r="E50" s="8"/>
      <c r="F50" s="8"/>
      <c r="G50" s="8"/>
    </row>
    <row r="51" spans="1:7" ht="13.8" x14ac:dyDescent="0.25">
      <c r="A51" s="52"/>
      <c r="B51" s="52"/>
      <c r="C51" s="52"/>
      <c r="D51" s="53"/>
      <c r="E51" s="53"/>
      <c r="F51" s="53"/>
      <c r="G51" s="53"/>
    </row>
    <row r="52" spans="1:7" x14ac:dyDescent="0.25">
      <c r="A52" s="9"/>
      <c r="B52" s="9"/>
      <c r="C52" s="9"/>
      <c r="D52" s="9"/>
      <c r="E52" s="9"/>
      <c r="F52" s="9"/>
      <c r="G52" s="9"/>
    </row>
    <row r="53" spans="1:7" x14ac:dyDescent="0.25">
      <c r="A53" s="9"/>
      <c r="B53" s="9"/>
      <c r="C53" s="9"/>
      <c r="D53" s="9"/>
      <c r="E53" s="9"/>
      <c r="F53" s="9"/>
      <c r="G53" s="9"/>
    </row>
    <row r="54" spans="1:7" x14ac:dyDescent="0.25">
      <c r="A54" s="9"/>
      <c r="B54" s="9"/>
      <c r="C54" s="9"/>
      <c r="D54" s="9"/>
      <c r="E54" s="9"/>
      <c r="F54" s="9"/>
      <c r="G54" s="9"/>
    </row>
    <row r="55" spans="1:7" x14ac:dyDescent="0.25">
      <c r="A55" s="9"/>
      <c r="B55" s="9"/>
      <c r="C55" s="9"/>
      <c r="D55" s="9"/>
      <c r="E55" s="9"/>
      <c r="F55" s="9"/>
      <c r="G55" s="9"/>
    </row>
    <row r="56" spans="1:7" x14ac:dyDescent="0.25">
      <c r="A56" s="9"/>
      <c r="B56" s="9"/>
      <c r="C56" s="9"/>
      <c r="D56" s="9"/>
      <c r="E56" s="9"/>
      <c r="F56" s="9"/>
      <c r="G56" s="9"/>
    </row>
  </sheetData>
  <mergeCells count="11">
    <mergeCell ref="A4:G4"/>
    <mergeCell ref="A3:G3"/>
    <mergeCell ref="A51:G51"/>
    <mergeCell ref="C7:C8"/>
    <mergeCell ref="D7:D8"/>
    <mergeCell ref="E7:E8"/>
    <mergeCell ref="F7:F8"/>
    <mergeCell ref="C6:E6"/>
    <mergeCell ref="A6:A8"/>
    <mergeCell ref="B6:B8"/>
    <mergeCell ref="G6:G8"/>
  </mergeCells>
  <phoneticPr fontId="25" type="noConversion"/>
  <pageMargins left="0.75" right="0.5583333333333333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</dc:creator>
  <cp:lastModifiedBy>Admin</cp:lastModifiedBy>
  <cp:lastPrinted>2023-07-23T08:36:16Z</cp:lastPrinted>
  <dcterms:created xsi:type="dcterms:W3CDTF">2016-07-19T05:49:12Z</dcterms:created>
  <dcterms:modified xsi:type="dcterms:W3CDTF">2023-08-05T13:07:20Z</dcterms:modified>
</cp:coreProperties>
</file>